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RVICES TECHNIQUES\DIRECTION DES SERVICES TECHNIQUES\DST\AO Gaz 2026\"/>
    </mc:Choice>
  </mc:AlternateContent>
  <xr:revisionPtr revIDLastSave="0" documentId="13_ncr:1_{E0664B4A-7455-4E65-BF65-31B091EDD48A}" xr6:coauthVersionLast="47" xr6:coauthVersionMax="47" xr10:uidLastSave="{00000000-0000-0000-0000-000000000000}"/>
  <bookViews>
    <workbookView xWindow="-120" yWindow="-120" windowWidth="51840" windowHeight="21120" xr2:uid="{0BD0C47B-4D84-4481-9066-5A3076F868C9}"/>
  </bookViews>
  <sheets>
    <sheet name="Prix Fer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N14" i="1"/>
  <c r="O14" i="1" s="1"/>
  <c r="N10" i="1"/>
  <c r="P10" i="1" s="1"/>
  <c r="N12" i="1"/>
  <c r="O12" i="1" s="1"/>
  <c r="N13" i="1"/>
  <c r="P13" i="1" s="1"/>
  <c r="N11" i="1"/>
  <c r="O11" i="1" s="1"/>
  <c r="N9" i="1"/>
  <c r="O9" i="1" s="1"/>
  <c r="N16" i="1"/>
  <c r="P16" i="1" s="1"/>
  <c r="N15" i="1"/>
  <c r="P15" i="1" s="1"/>
  <c r="N8" i="1"/>
  <c r="P14" i="1" l="1"/>
  <c r="O10" i="1"/>
  <c r="P12" i="1"/>
  <c r="O13" i="1"/>
  <c r="P11" i="1"/>
  <c r="P9" i="1"/>
  <c r="P8" i="1"/>
  <c r="P17" i="1" s="1"/>
  <c r="O8" i="1"/>
  <c r="O17" i="1" s="1"/>
  <c r="O15" i="1"/>
  <c r="O16" i="1"/>
</calcChain>
</file>

<file path=xl/sharedStrings.xml><?xml version="1.0" encoding="utf-8"?>
<sst xmlns="http://schemas.openxmlformats.org/spreadsheetml/2006/main" count="56" uniqueCount="38">
  <si>
    <t>Nom du point de consommation</t>
  </si>
  <si>
    <t>N° PCE</t>
  </si>
  <si>
    <t>Profil conso</t>
  </si>
  <si>
    <t>Option tarifaire</t>
  </si>
  <si>
    <t>CAR</t>
  </si>
  <si>
    <t>Prix Fixe</t>
  </si>
  <si>
    <t>Terme Variable Distribution</t>
  </si>
  <si>
    <t>Montant de la part variable</t>
  </si>
  <si>
    <t>Abonnement</t>
  </si>
  <si>
    <t>Stockage</t>
  </si>
  <si>
    <t>Montant de la part fixe</t>
  </si>
  <si>
    <t>TOTAL</t>
  </si>
  <si>
    <t>MWh</t>
  </si>
  <si>
    <t>€ HT/MWhpcs</t>
  </si>
  <si>
    <t>€HT</t>
  </si>
  <si>
    <t>€TTC</t>
  </si>
  <si>
    <t>T2</t>
  </si>
  <si>
    <t>EE Clos de la Salle 31 Rue Maurice Berteaux 78600 Le Mesnil-le-Roi</t>
  </si>
  <si>
    <t>P12</t>
  </si>
  <si>
    <t>EM Clos de la Salle 31 Rue Maurice Berteaux 78600 Le Mesnil-le-Roi</t>
  </si>
  <si>
    <t>Tennis 6 Rue de Bellevue 78600 Le Mesnil-le-Roi</t>
  </si>
  <si>
    <t>Annexe mairie 1 Rue du Général Leclerc 78600 Le Mesnil-le-Roi</t>
  </si>
  <si>
    <t>Mairie 1 Rue du Général Leclerc 78600 Le Mesnil-le-Roi</t>
  </si>
  <si>
    <t>Centre Brassens 100 Rue Jules Rein 78600 Le Mesnil-le-Roi</t>
  </si>
  <si>
    <t>Centre Malraux 4 Rue des Peupliers 78600 Le Mesnil-le-Roi</t>
  </si>
  <si>
    <t>EM Cuisine 2 Rue des Peupliers 78600 Le Mesnil-le-Roi</t>
  </si>
  <si>
    <t>GS Jaurès Rue Jean Jaurès 78600 Le Mesnil-le-Roi</t>
  </si>
  <si>
    <t>GI034484</t>
  </si>
  <si>
    <t>P18</t>
  </si>
  <si>
    <t>T3</t>
  </si>
  <si>
    <t>CTA suivant arrêté en vigueur</t>
  </si>
  <si>
    <t>Contribution CEE *</t>
  </si>
  <si>
    <t>*Pour les sites concernés avec détail montant CEE classique et précaire</t>
  </si>
  <si>
    <t>TICGN xxx 2025 par MWh</t>
  </si>
  <si>
    <t>CAR donné à titre estimatif</t>
  </si>
  <si>
    <t>MARCHE DE FOURNITURE ET ACHEMINEMENT DE GAZ NATUREL ET SERVICES ASSOCIES N°2026-001</t>
  </si>
  <si>
    <t>TICGN août 2025</t>
  </si>
  <si>
    <t>Fournitures et acheminement de gaz naturel Marché n°2026-001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</si>
</sst>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_-* #,##0.000\ &quot;€&quot;_-;\-* #,##0.0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color rgb="FFFF0000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2" fontId="2" fillId="0" borderId="0" xfId="0" applyNumberFormat="1" applyFont="1"/>
    <xf numFmtId="1" fontId="4" fillId="2" borderId="3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vertical="center" wrapText="1"/>
    </xf>
    <xf numFmtId="2" fontId="4" fillId="2" borderId="4" xfId="3" applyNumberFormat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1" fontId="5" fillId="2" borderId="3" xfId="3" applyNumberFormat="1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  <xf numFmtId="164" fontId="5" fillId="2" borderId="2" xfId="3" applyNumberFormat="1" applyFont="1" applyFill="1" applyBorder="1" applyAlignment="1">
      <alignment horizontal="center" vertical="center" wrapText="1"/>
    </xf>
    <xf numFmtId="1" fontId="6" fillId="0" borderId="5" xfId="3" applyNumberFormat="1" applyFont="1" applyBorder="1" applyAlignment="1">
      <alignment horizontal="left" vertical="center" wrapText="1"/>
    </xf>
    <xf numFmtId="1" fontId="6" fillId="0" borderId="6" xfId="3" applyNumberFormat="1" applyFont="1" applyBorder="1" applyAlignment="1">
      <alignment horizontal="center" vertical="center"/>
    </xf>
    <xf numFmtId="1" fontId="6" fillId="0" borderId="7" xfId="3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65" fontId="6" fillId="3" borderId="5" xfId="2" applyNumberFormat="1" applyFont="1" applyFill="1" applyBorder="1" applyAlignment="1">
      <alignment vertical="center"/>
    </xf>
    <xf numFmtId="44" fontId="6" fillId="3" borderId="6" xfId="2" applyFont="1" applyFill="1" applyBorder="1" applyAlignment="1">
      <alignment vertical="center"/>
    </xf>
    <xf numFmtId="44" fontId="6" fillId="3" borderId="7" xfId="2" applyFont="1" applyFill="1" applyBorder="1" applyAlignment="1">
      <alignment vertical="center"/>
    </xf>
    <xf numFmtId="44" fontId="7" fillId="3" borderId="8" xfId="2" applyFont="1" applyFill="1" applyBorder="1" applyAlignment="1">
      <alignment vertical="center"/>
    </xf>
    <xf numFmtId="44" fontId="6" fillId="4" borderId="6" xfId="2" applyFont="1" applyFill="1" applyBorder="1" applyAlignment="1">
      <alignment vertical="center"/>
    </xf>
    <xf numFmtId="44" fontId="6" fillId="4" borderId="9" xfId="2" applyFont="1" applyFill="1" applyBorder="1" applyAlignment="1">
      <alignment vertical="center"/>
    </xf>
    <xf numFmtId="44" fontId="7" fillId="4" borderId="8" xfId="2" applyFont="1" applyFill="1" applyBorder="1" applyAlignment="1">
      <alignment vertical="center"/>
    </xf>
    <xf numFmtId="44" fontId="7" fillId="0" borderId="8" xfId="2" applyFont="1" applyBorder="1" applyAlignment="1">
      <alignment vertical="center"/>
    </xf>
    <xf numFmtId="1" fontId="6" fillId="0" borderId="10" xfId="3" applyNumberFormat="1" applyFont="1" applyBorder="1" applyAlignment="1">
      <alignment horizontal="left" vertical="center" wrapText="1"/>
    </xf>
    <xf numFmtId="1" fontId="6" fillId="0" borderId="11" xfId="3" applyNumberFormat="1" applyFont="1" applyBorder="1" applyAlignment="1">
      <alignment horizontal="center" vertical="center"/>
    </xf>
    <xf numFmtId="1" fontId="6" fillId="0" borderId="12" xfId="3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65" fontId="6" fillId="3" borderId="10" xfId="2" applyNumberFormat="1" applyFont="1" applyFill="1" applyBorder="1" applyAlignment="1">
      <alignment vertical="center"/>
    </xf>
    <xf numFmtId="44" fontId="6" fillId="3" borderId="11" xfId="2" applyFont="1" applyFill="1" applyBorder="1" applyAlignment="1">
      <alignment vertical="center"/>
    </xf>
    <xf numFmtId="44" fontId="7" fillId="3" borderId="13" xfId="2" applyFont="1" applyFill="1" applyBorder="1" applyAlignment="1">
      <alignment vertical="center"/>
    </xf>
    <xf numFmtId="44" fontId="6" fillId="4" borderId="11" xfId="2" applyFont="1" applyFill="1" applyBorder="1" applyAlignment="1">
      <alignment vertical="center"/>
    </xf>
    <xf numFmtId="44" fontId="6" fillId="4" borderId="14" xfId="2" applyFont="1" applyFill="1" applyBorder="1" applyAlignment="1">
      <alignment vertical="center"/>
    </xf>
    <xf numFmtId="44" fontId="8" fillId="3" borderId="8" xfId="2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 wrapText="1"/>
    </xf>
    <xf numFmtId="44" fontId="6" fillId="4" borderId="6" xfId="2" applyFont="1" applyFill="1" applyBorder="1" applyAlignment="1">
      <alignment horizontal="left" vertical="center" indent="2"/>
    </xf>
    <xf numFmtId="165" fontId="6" fillId="3" borderId="15" xfId="2" applyNumberFormat="1" applyFont="1" applyFill="1" applyBorder="1" applyAlignment="1">
      <alignment vertical="center"/>
    </xf>
    <xf numFmtId="165" fontId="6" fillId="3" borderId="16" xfId="2" applyNumberFormat="1" applyFont="1" applyFill="1" applyBorder="1" applyAlignment="1">
      <alignment vertical="center"/>
    </xf>
    <xf numFmtId="1" fontId="6" fillId="0" borderId="0" xfId="3" applyNumberFormat="1" applyFont="1" applyAlignment="1">
      <alignment horizontal="left" vertical="center" wrapText="1"/>
    </xf>
    <xf numFmtId="44" fontId="7" fillId="4" borderId="17" xfId="2" applyFont="1" applyFill="1" applyBorder="1" applyAlignment="1">
      <alignment vertical="center"/>
    </xf>
    <xf numFmtId="44" fontId="7" fillId="0" borderId="17" xfId="2" applyFont="1" applyBorder="1" applyAlignment="1">
      <alignment vertical="center"/>
    </xf>
    <xf numFmtId="0" fontId="9" fillId="0" borderId="3" xfId="0" applyFont="1" applyBorder="1"/>
    <xf numFmtId="44" fontId="0" fillId="0" borderId="2" xfId="0" applyNumberFormat="1" applyBorder="1"/>
    <xf numFmtId="44" fontId="0" fillId="0" borderId="4" xfId="0" applyNumberFormat="1" applyBorder="1"/>
    <xf numFmtId="2" fontId="9" fillId="5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4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Normal 2" xfId="3" xr:uid="{F12E77EC-DA88-4991-B32A-6E0C1DD40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85F0-5068-4E9F-9662-AC17EA35AAEE}">
  <dimension ref="A1:P20"/>
  <sheetViews>
    <sheetView tabSelected="1" topLeftCell="A7" zoomScale="120" zoomScaleNormal="120" workbookViewId="0">
      <selection activeCell="A21" sqref="A21"/>
    </sheetView>
  </sheetViews>
  <sheetFormatPr baseColWidth="10" defaultRowHeight="15" x14ac:dyDescent="0.25"/>
  <cols>
    <col min="1" max="1" width="25.7109375" customWidth="1"/>
    <col min="2" max="2" width="21.85546875" customWidth="1"/>
    <col min="10" max="10" width="15.85546875" customWidth="1"/>
  </cols>
  <sheetData>
    <row r="1" spans="1:16" ht="15.75" thickBot="1" x14ac:dyDescent="0.3"/>
    <row r="2" spans="1:16" x14ac:dyDescent="0.25">
      <c r="A2" s="57" t="s">
        <v>35</v>
      </c>
      <c r="B2" s="58"/>
      <c r="C2" s="58"/>
      <c r="D2" s="58"/>
      <c r="E2" s="58"/>
      <c r="F2" s="59"/>
    </row>
    <row r="3" spans="1:16" x14ac:dyDescent="0.25">
      <c r="A3" s="60"/>
      <c r="B3" s="61"/>
      <c r="C3" s="61"/>
      <c r="D3" s="61"/>
      <c r="E3" s="61"/>
      <c r="F3" s="62"/>
      <c r="G3" s="3"/>
      <c r="H3" s="3"/>
      <c r="I3" s="2"/>
      <c r="J3" s="1"/>
      <c r="K3" s="3"/>
      <c r="L3" s="3"/>
      <c r="M3" s="3"/>
      <c r="N3" s="3"/>
      <c r="O3" s="3"/>
      <c r="P3" s="3"/>
    </row>
    <row r="4" spans="1:16" ht="16.5" thickBot="1" x14ac:dyDescent="0.3">
      <c r="A4" s="63"/>
      <c r="B4" s="64"/>
      <c r="C4" s="64"/>
      <c r="D4" s="64"/>
      <c r="E4" s="64"/>
      <c r="F4" s="65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6.5" thickBot="1" x14ac:dyDescent="0.3">
      <c r="A5" s="4"/>
      <c r="B5" s="4"/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57.75" thickBot="1" x14ac:dyDescent="0.3">
      <c r="A6" s="6" t="s">
        <v>0</v>
      </c>
      <c r="B6" s="7" t="s">
        <v>1</v>
      </c>
      <c r="C6" s="7" t="s">
        <v>2</v>
      </c>
      <c r="D6" s="8" t="s">
        <v>3</v>
      </c>
      <c r="E6" s="9" t="s">
        <v>4</v>
      </c>
      <c r="F6" s="10" t="s">
        <v>5</v>
      </c>
      <c r="G6" s="39" t="s">
        <v>31</v>
      </c>
      <c r="H6" s="7" t="s">
        <v>6</v>
      </c>
      <c r="I6" s="7" t="s">
        <v>33</v>
      </c>
      <c r="J6" s="11" t="s">
        <v>7</v>
      </c>
      <c r="K6" s="12" t="s">
        <v>8</v>
      </c>
      <c r="L6" s="7" t="s">
        <v>9</v>
      </c>
      <c r="M6" s="13" t="s">
        <v>30</v>
      </c>
      <c r="N6" s="11" t="s">
        <v>10</v>
      </c>
      <c r="O6" s="51" t="s">
        <v>11</v>
      </c>
      <c r="P6" s="52"/>
    </row>
    <row r="7" spans="1:16" ht="15.75" thickBot="1" x14ac:dyDescent="0.3">
      <c r="A7" s="14"/>
      <c r="B7" s="15"/>
      <c r="C7" s="15"/>
      <c r="D7" s="16"/>
      <c r="E7" s="9" t="s">
        <v>12</v>
      </c>
      <c r="F7" s="53" t="s">
        <v>13</v>
      </c>
      <c r="G7" s="54"/>
      <c r="H7" s="54"/>
      <c r="I7" s="55"/>
      <c r="J7" s="11" t="s">
        <v>14</v>
      </c>
      <c r="K7" s="51" t="s">
        <v>14</v>
      </c>
      <c r="L7" s="56"/>
      <c r="M7" s="52"/>
      <c r="N7" s="11" t="s">
        <v>14</v>
      </c>
      <c r="O7" s="12" t="s">
        <v>14</v>
      </c>
      <c r="P7" s="13" t="s">
        <v>15</v>
      </c>
    </row>
    <row r="8" spans="1:16" ht="42.75" x14ac:dyDescent="0.25">
      <c r="A8" s="17" t="s">
        <v>17</v>
      </c>
      <c r="B8" s="18">
        <v>21102604863977</v>
      </c>
      <c r="C8" s="18" t="s">
        <v>18</v>
      </c>
      <c r="D8" s="19" t="s">
        <v>16</v>
      </c>
      <c r="E8" s="20">
        <v>164.47</v>
      </c>
      <c r="F8" s="21"/>
      <c r="G8" s="41"/>
      <c r="H8" s="22"/>
      <c r="I8" s="23">
        <v>15.43</v>
      </c>
      <c r="J8" s="38"/>
      <c r="K8" s="25"/>
      <c r="L8" s="25"/>
      <c r="M8" s="26"/>
      <c r="N8" s="27">
        <f t="shared" ref="N8:N15" si="0">+K8+L8+M8</f>
        <v>0</v>
      </c>
      <c r="O8" s="28">
        <f t="shared" ref="O8:O15" si="1">+J8+N8</f>
        <v>0</v>
      </c>
      <c r="P8" s="28">
        <f t="shared" ref="P8:P15" si="2">(1.2*J8)+(1.055*N8)</f>
        <v>0</v>
      </c>
    </row>
    <row r="9" spans="1:16" ht="42.75" x14ac:dyDescent="0.25">
      <c r="A9" s="17" t="s">
        <v>19</v>
      </c>
      <c r="B9" s="18">
        <v>21102315428387</v>
      </c>
      <c r="C9" s="18" t="s">
        <v>18</v>
      </c>
      <c r="D9" s="19" t="s">
        <v>16</v>
      </c>
      <c r="E9" s="20">
        <v>78.239999999999995</v>
      </c>
      <c r="F9" s="21"/>
      <c r="G9" s="41"/>
      <c r="H9" s="22"/>
      <c r="I9" s="23">
        <v>15.43</v>
      </c>
      <c r="J9" s="24"/>
      <c r="K9" s="40"/>
      <c r="L9" s="25"/>
      <c r="M9" s="26"/>
      <c r="N9" s="27">
        <f t="shared" ref="N9:N10" si="3">+K9+L9+M9</f>
        <v>0</v>
      </c>
      <c r="O9" s="28">
        <f t="shared" ref="O9:O10" si="4">+J9+N9</f>
        <v>0</v>
      </c>
      <c r="P9" s="28">
        <f t="shared" ref="P9:P10" si="5">(1.2*J9)+(1.055*N9)</f>
        <v>0</v>
      </c>
    </row>
    <row r="10" spans="1:16" ht="28.5" x14ac:dyDescent="0.25">
      <c r="A10" s="17" t="s">
        <v>20</v>
      </c>
      <c r="B10" s="18">
        <v>21103473170710</v>
      </c>
      <c r="C10" s="18" t="s">
        <v>18</v>
      </c>
      <c r="D10" s="19" t="s">
        <v>16</v>
      </c>
      <c r="E10" s="20">
        <v>75.16</v>
      </c>
      <c r="F10" s="21"/>
      <c r="G10" s="41"/>
      <c r="H10" s="22"/>
      <c r="I10" s="23">
        <v>15.43</v>
      </c>
      <c r="J10" s="24"/>
      <c r="K10" s="25"/>
      <c r="L10" s="25"/>
      <c r="M10" s="26"/>
      <c r="N10" s="27">
        <f t="shared" si="3"/>
        <v>0</v>
      </c>
      <c r="O10" s="28">
        <f t="shared" si="4"/>
        <v>0</v>
      </c>
      <c r="P10" s="28">
        <f t="shared" si="5"/>
        <v>0</v>
      </c>
    </row>
    <row r="11" spans="1:16" ht="42.75" x14ac:dyDescent="0.25">
      <c r="A11" s="17" t="s">
        <v>21</v>
      </c>
      <c r="B11" s="18">
        <v>21117944900705</v>
      </c>
      <c r="C11" s="18" t="s">
        <v>18</v>
      </c>
      <c r="D11" s="19" t="s">
        <v>16</v>
      </c>
      <c r="E11" s="20">
        <v>22.71</v>
      </c>
      <c r="F11" s="21"/>
      <c r="G11" s="41"/>
      <c r="H11" s="22"/>
      <c r="I11" s="23">
        <v>15.43</v>
      </c>
      <c r="J11" s="24"/>
      <c r="K11" s="25"/>
      <c r="L11" s="25"/>
      <c r="M11" s="26"/>
      <c r="N11" s="27">
        <f t="shared" ref="N11:N12" si="6">+K11+L11+M11</f>
        <v>0</v>
      </c>
      <c r="O11" s="28">
        <f t="shared" ref="O11:O12" si="7">+J11+N11</f>
        <v>0</v>
      </c>
      <c r="P11" s="28">
        <f t="shared" ref="P11:P12" si="8">(1.2*J11)+(1.055*N11)</f>
        <v>0</v>
      </c>
    </row>
    <row r="12" spans="1:16" ht="42.75" x14ac:dyDescent="0.25">
      <c r="A12" s="17" t="s">
        <v>22</v>
      </c>
      <c r="B12" s="18">
        <v>21119536825418</v>
      </c>
      <c r="C12" s="18" t="s">
        <v>18</v>
      </c>
      <c r="D12" s="19" t="s">
        <v>16</v>
      </c>
      <c r="E12" s="20">
        <v>139.82</v>
      </c>
      <c r="F12" s="21"/>
      <c r="G12" s="41"/>
      <c r="H12" s="22"/>
      <c r="I12" s="23">
        <v>15.43</v>
      </c>
      <c r="J12" s="24"/>
      <c r="K12" s="25"/>
      <c r="L12" s="25"/>
      <c r="M12" s="26"/>
      <c r="N12" s="27">
        <f t="shared" si="6"/>
        <v>0</v>
      </c>
      <c r="O12" s="28">
        <f t="shared" si="7"/>
        <v>0</v>
      </c>
      <c r="P12" s="28">
        <f t="shared" si="8"/>
        <v>0</v>
      </c>
    </row>
    <row r="13" spans="1:16" ht="42.75" x14ac:dyDescent="0.25">
      <c r="A13" s="17" t="s">
        <v>23</v>
      </c>
      <c r="B13" s="18">
        <v>21122720617070</v>
      </c>
      <c r="C13" s="18" t="s">
        <v>18</v>
      </c>
      <c r="D13" s="19" t="s">
        <v>16</v>
      </c>
      <c r="E13" s="20">
        <v>124.71</v>
      </c>
      <c r="F13" s="21"/>
      <c r="G13" s="41"/>
      <c r="H13" s="22"/>
      <c r="I13" s="23">
        <v>15.43</v>
      </c>
      <c r="J13" s="24"/>
      <c r="K13" s="25"/>
      <c r="L13" s="25"/>
      <c r="M13" s="26"/>
      <c r="N13" s="27">
        <f t="shared" ref="N13:N14" si="9">+K13+L13+M13</f>
        <v>0</v>
      </c>
      <c r="O13" s="28">
        <f t="shared" ref="O13:O14" si="10">+J13+N13</f>
        <v>0</v>
      </c>
      <c r="P13" s="28">
        <f t="shared" ref="P13:P14" si="11">(1.2*J13)+(1.055*N13)</f>
        <v>0</v>
      </c>
    </row>
    <row r="14" spans="1:16" ht="42.75" x14ac:dyDescent="0.25">
      <c r="A14" s="17" t="s">
        <v>24</v>
      </c>
      <c r="B14" s="18">
        <v>21134876867514</v>
      </c>
      <c r="C14" s="18" t="s">
        <v>18</v>
      </c>
      <c r="D14" s="19" t="s">
        <v>16</v>
      </c>
      <c r="E14" s="20">
        <v>296.08999999999997</v>
      </c>
      <c r="F14" s="21"/>
      <c r="G14" s="41"/>
      <c r="H14" s="22"/>
      <c r="I14" s="23">
        <v>15.43</v>
      </c>
      <c r="J14" s="24"/>
      <c r="K14" s="25"/>
      <c r="L14" s="25"/>
      <c r="M14" s="26"/>
      <c r="N14" s="27">
        <f t="shared" si="9"/>
        <v>0</v>
      </c>
      <c r="O14" s="28">
        <f t="shared" si="10"/>
        <v>0</v>
      </c>
      <c r="P14" s="28">
        <f t="shared" si="11"/>
        <v>0</v>
      </c>
    </row>
    <row r="15" spans="1:16" ht="42.75" x14ac:dyDescent="0.25">
      <c r="A15" s="17" t="s">
        <v>25</v>
      </c>
      <c r="B15" s="18">
        <v>21150940567164</v>
      </c>
      <c r="C15" s="18" t="s">
        <v>18</v>
      </c>
      <c r="D15" s="19" t="s">
        <v>16</v>
      </c>
      <c r="E15" s="20">
        <v>140.12</v>
      </c>
      <c r="F15" s="21"/>
      <c r="G15" s="41"/>
      <c r="H15" s="22"/>
      <c r="I15" s="23">
        <v>15.43</v>
      </c>
      <c r="J15" s="24"/>
      <c r="K15" s="25"/>
      <c r="L15" s="25"/>
      <c r="M15" s="26"/>
      <c r="N15" s="27">
        <f t="shared" si="0"/>
        <v>0</v>
      </c>
      <c r="O15" s="28">
        <f t="shared" si="1"/>
        <v>0</v>
      </c>
      <c r="P15" s="28">
        <f t="shared" si="2"/>
        <v>0</v>
      </c>
    </row>
    <row r="16" spans="1:16" ht="43.5" thickBot="1" x14ac:dyDescent="0.3">
      <c r="A16" s="29" t="s">
        <v>26</v>
      </c>
      <c r="B16" s="30" t="s">
        <v>27</v>
      </c>
      <c r="C16" s="30" t="s">
        <v>28</v>
      </c>
      <c r="D16" s="31" t="s">
        <v>29</v>
      </c>
      <c r="E16" s="32">
        <v>296.37</v>
      </c>
      <c r="F16" s="33"/>
      <c r="G16" s="42"/>
      <c r="H16" s="34"/>
      <c r="I16" s="23">
        <v>15.43</v>
      </c>
      <c r="J16" s="35"/>
      <c r="K16" s="36"/>
      <c r="L16" s="36"/>
      <c r="M16" s="37"/>
      <c r="N16" s="44">
        <f>+K16+L16+M16</f>
        <v>0</v>
      </c>
      <c r="O16" s="45">
        <f>+J16+N16</f>
        <v>0</v>
      </c>
      <c r="P16" s="45">
        <f>(1.2*J16)+(1.055*N16)</f>
        <v>0</v>
      </c>
    </row>
    <row r="17" spans="1:16" ht="15.75" thickBot="1" x14ac:dyDescent="0.3">
      <c r="E17" s="49">
        <f>SUM(E8:E16)</f>
        <v>1337.69</v>
      </c>
      <c r="N17" s="46" t="s">
        <v>11</v>
      </c>
      <c r="O17" s="48">
        <f>SUM(O8:O16)</f>
        <v>0</v>
      </c>
      <c r="P17" s="47">
        <f>SUM(P8:P16)</f>
        <v>0</v>
      </c>
    </row>
    <row r="18" spans="1:16" ht="42.75" x14ac:dyDescent="0.25">
      <c r="A18" s="43" t="s">
        <v>32</v>
      </c>
      <c r="B18" s="50" t="s">
        <v>34</v>
      </c>
      <c r="C18" s="50"/>
      <c r="I18" s="50" t="s">
        <v>36</v>
      </c>
      <c r="J18" s="50"/>
    </row>
    <row r="20" spans="1:16" x14ac:dyDescent="0.25">
      <c r="A20" s="50" t="s">
        <v>37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</sheetData>
  <mergeCells count="7">
    <mergeCell ref="A20:P20"/>
    <mergeCell ref="O6:P6"/>
    <mergeCell ref="F7:I7"/>
    <mergeCell ref="K7:M7"/>
    <mergeCell ref="A2:F4"/>
    <mergeCell ref="B18:C18"/>
    <mergeCell ref="I18:J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Prix Ferme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Pasquet DST LMLR</dc:creator>
  <cp:lastModifiedBy>Alain Pasquet</cp:lastModifiedBy>
  <dcterms:created xsi:type="dcterms:W3CDTF">2023-11-10T10:38:35Z</dcterms:created>
  <dcterms:modified xsi:type="dcterms:W3CDTF">2026-01-28T07:21:48Z</dcterms:modified>
</cp:coreProperties>
</file>